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4780311C-68D4-4270-A909-8B7AE20CE020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6" i="1"/>
  <c r="G15" i="1"/>
  <c r="G12" i="1"/>
  <c r="G11" i="1"/>
  <c r="G10" i="1"/>
  <c r="G9" i="1"/>
  <c r="G8" i="1"/>
  <c r="G7" i="1"/>
  <c r="H12" i="1"/>
  <c r="H11" i="1"/>
  <c r="H10" i="1"/>
  <c r="H9" i="1"/>
  <c r="H8" i="1"/>
  <c r="H7" i="1"/>
  <c r="H16" i="1"/>
  <c r="H15" i="1"/>
  <c r="H21" i="1"/>
  <c r="H20" i="1"/>
  <c r="H19" i="1"/>
  <c r="B22" i="1" l="1"/>
  <c r="G22" i="1" l="1"/>
  <c r="H22" i="1"/>
</calcChain>
</file>

<file path=xl/sharedStrings.xml><?xml version="1.0" encoding="utf-8"?>
<sst xmlns="http://schemas.openxmlformats.org/spreadsheetml/2006/main" count="40" uniqueCount="39">
  <si>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</si>
  <si>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</si>
  <si>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</si>
  <si>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</si>
  <si>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</si>
  <si>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</si>
  <si>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</si>
  <si>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</si>
  <si>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</si>
  <si>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</si>
  <si>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</si>
  <si>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</si>
  <si>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</si>
  <si>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</si>
  <si>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</si>
  <si>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</si>
  <si>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</si>
  <si>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</si>
  <si>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</si>
  <si>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</si>
  <si>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</si>
  <si>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Greater Piedmont REALTORS®</t>
  </si>
  <si>
    <t>Instructions for using this table:</t>
  </si>
  <si>
    <t>Go to the M1 Dashboard: https://nar.m1.realtor/home</t>
  </si>
  <si>
    <t>Sign in using your NRDS login and password</t>
  </si>
  <si>
    <t>Click on Analytics &amp; Insights</t>
  </si>
  <si>
    <t>Click on Association Demographics (age, gender, race)</t>
  </si>
  <si>
    <t>Enter the percentages in Column B to the left.</t>
  </si>
  <si>
    <t>e.g.</t>
  </si>
  <si>
    <t xml:space="preserve">    For 32.2%, enter .322</t>
  </si>
  <si>
    <t xml:space="preserve">    For 5.8%, enter .058</t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</si>
  <si>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</si>
  <si>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t>are relatively more of a particular group in the</t>
  </si>
  <si>
    <t xml:space="preserve">population and less in the association 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</si>
  <si>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</si>
  <si>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</si>
  <si>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t xml:space="preserve">local REALTOR association and less in the </t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</si>
  <si>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</si>
  <si>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>Culpeper, Fauquier, Madison, and Rappahannock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</si>
</sst>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0" fillId="2" borderId="0" xfId="0" applyFill="1"/>
    <xf numFmtId="0" fontId="0" fillId="2" borderId="6" xfId="0" applyFill="1" applyBorder="1"/>
    <xf numFmtId="0" fontId="5" fillId="2" borderId="5" xfId="0" applyFont="1" applyFill="1" applyBorder="1"/>
    <xf numFmtId="0" fontId="5" fillId="0" borderId="0" xfId="0" applyFont="1"/>
    <xf numFmtId="0" fontId="0" fillId="2" borderId="0" xfId="0" quotePrefix="1" applyFill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2">
    <dxf>
      <font>
        <color theme="4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sheetPr>
    <pageSetUpPr fitToPage="1"/>
  </sheetPr>
  <dimension ref="A1:Q24"/>
  <sheetViews>
    <sheetView tabSelected="1" zoomScale="75" zoomScaleNormal="75" workbookViewId="0">
      <selection activeCell="J26" sqref="J26"/>
    </sheetView>
  </sheetViews>
  <sheetFormatPr defaultRowHeight="14.5"/>
  <cols>
    <col min="1" max="1" width="21.08984375" customWidth="1"/>
    <col min="2" max="2" width="15" customWidth="1"/>
    <col min="3" max="4" width="3.1796875" customWidth="1"/>
    <col min="5" max="5" width="13" style="2" customWidth="1"/>
    <col min="6" max="6" width="5.1796875" customWidth="1"/>
    <col min="7" max="7" width="7.81640625" customWidth="1"/>
    <col min="8" max="8" width="29.54296875" bestFit="1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21</v>
      </c>
      <c r="J1" s="10"/>
      <c r="K1" s="11"/>
      <c r="L1" s="11"/>
      <c r="M1" s="11"/>
      <c r="N1" s="11"/>
      <c r="O1" s="11"/>
      <c r="P1" s="12"/>
    </row>
    <row r="2" spans="1:17">
      <c r="A2" t="s">
        <v>38</v>
      </c>
      <c r="J2" s="13"/>
      <c r="K2" s="14" t="s">
        <v>22</v>
      </c>
      <c r="L2" s="14"/>
      <c r="M2" s="14"/>
      <c r="N2" s="15"/>
      <c r="O2" s="15"/>
      <c r="P2" s="16"/>
    </row>
    <row r="3" spans="1:17">
      <c r="J3" s="17"/>
      <c r="K3" s="15" t="s">
        <v>23</v>
      </c>
      <c r="L3" s="15"/>
      <c r="M3" s="15"/>
      <c r="N3" s="15"/>
      <c r="O3" s="15"/>
      <c r="P3" s="16"/>
      <c r="Q3" s="18"/>
    </row>
    <row r="4" spans="1:17">
      <c r="A4" s="8"/>
      <c r="B4" s="23" t="s">
        <v>14</v>
      </c>
      <c r="C4" s="23"/>
      <c r="D4" s="9"/>
      <c r="E4" s="23" t="s">
        <v>16</v>
      </c>
      <c r="F4" s="23"/>
      <c r="G4" s="8"/>
      <c r="H4" s="8"/>
      <c r="J4" s="17"/>
      <c r="K4" s="15" t="s">
        <v>24</v>
      </c>
      <c r="L4" s="15"/>
      <c r="M4" s="15"/>
      <c r="N4" s="15"/>
      <c r="O4" s="15"/>
      <c r="P4" s="16"/>
      <c r="Q4" s="18"/>
    </row>
    <row r="5" spans="1:17">
      <c r="A5" s="5"/>
      <c r="B5" s="24" t="s">
        <v>15</v>
      </c>
      <c r="C5" s="24"/>
      <c r="D5" s="7"/>
      <c r="E5" s="24" t="s">
        <v>17</v>
      </c>
      <c r="F5" s="24"/>
      <c r="G5" s="5"/>
      <c r="H5" s="5" t="s">
        <v>20</v>
      </c>
      <c r="J5" s="17"/>
      <c r="K5" s="15" t="s">
        <v>25</v>
      </c>
      <c r="L5" s="15"/>
      <c r="M5" s="15"/>
      <c r="N5" s="15"/>
      <c r="O5" s="15"/>
      <c r="P5" s="16"/>
      <c r="Q5" s="18"/>
    </row>
    <row r="6" spans="1:17">
      <c r="A6" s="1" t="s">
        <v>0</v>
      </c>
      <c r="J6" s="17"/>
      <c r="K6" s="15" t="s">
        <v>26</v>
      </c>
      <c r="L6" s="15"/>
      <c r="M6" s="15"/>
      <c r="N6" s="15"/>
      <c r="O6" s="15"/>
      <c r="P6" s="16"/>
      <c r="Q6" s="18"/>
    </row>
    <row r="7" spans="1:17">
      <c r="A7" t="s">
        <v>1</v>
      </c>
      <c r="B7" s="2">
        <v>3.9E-2</v>
      </c>
      <c r="E7" s="2">
        <v>0.17097556701316191</v>
      </c>
      <c r="G7" s="2">
        <f>B7-E7</f>
        <v>-0.1319755670131619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">
        <v>0.122</v>
      </c>
      <c r="E8" s="2">
        <v>0.15927097648936073</v>
      </c>
      <c r="G8" s="2">
        <f t="shared" ref="G8:G12" si="1">B8-E8</f>
        <v>-3.727097648936073E-2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">
        <v>0.17199999999999999</v>
      </c>
      <c r="E9" s="2">
        <v>0.16286813196948874</v>
      </c>
      <c r="G9" s="2">
        <f t="shared" si="1"/>
        <v>9.1318680305112476E-3</v>
      </c>
      <c r="H9" t="str">
        <f t="shared" si="0"/>
        <v>Greater share in local association</v>
      </c>
      <c r="J9" s="13"/>
      <c r="K9" s="15" t="s">
        <v>29</v>
      </c>
      <c r="L9" s="15"/>
      <c r="M9" s="15"/>
      <c r="N9" s="15"/>
      <c r="O9" s="15"/>
      <c r="P9" s="16"/>
    </row>
    <row r="10" spans="1:17">
      <c r="A10" t="s">
        <v>4</v>
      </c>
      <c r="B10" s="2">
        <v>0.28699999999999998</v>
      </c>
      <c r="E10" s="2">
        <v>0.19715179073778583</v>
      </c>
      <c r="G10" s="2">
        <f t="shared" si="1"/>
        <v>8.9848209262214151E-2</v>
      </c>
      <c r="H10" t="str">
        <f t="shared" si="0"/>
        <v>Greater share in local association</v>
      </c>
      <c r="J10" s="13"/>
      <c r="K10" s="19" t="s">
        <v>30</v>
      </c>
      <c r="L10" s="15"/>
      <c r="M10" s="15"/>
      <c r="N10" s="15"/>
      <c r="O10" s="15"/>
      <c r="P10" s="16"/>
    </row>
    <row r="11" spans="1:17">
      <c r="A11" t="s">
        <v>5</v>
      </c>
      <c r="B11" s="2">
        <v>0.20399999999999999</v>
      </c>
      <c r="E11" s="2">
        <v>0.16550604598824928</v>
      </c>
      <c r="G11" s="2">
        <f t="shared" si="1"/>
        <v>3.8493954011750708E-2</v>
      </c>
      <c r="H11" t="str">
        <f t="shared" si="0"/>
        <v>Greater share in local association</v>
      </c>
      <c r="J11" s="13"/>
      <c r="K11" s="15" t="s">
        <v>31</v>
      </c>
      <c r="L11" s="15"/>
      <c r="M11" s="15"/>
      <c r="N11" s="15"/>
      <c r="O11" s="15"/>
      <c r="P11" s="16"/>
    </row>
    <row r="12" spans="1:17">
      <c r="A12" t="s">
        <v>6</v>
      </c>
      <c r="B12" s="2">
        <v>0.17699999999999999</v>
      </c>
      <c r="E12" s="2">
        <v>0.14422748780195352</v>
      </c>
      <c r="G12" s="2">
        <f t="shared" si="1"/>
        <v>3.2772512198046472E-2</v>
      </c>
      <c r="H12" t="str">
        <f t="shared" si="0"/>
        <v>Greater share in local association</v>
      </c>
      <c r="J12" s="13"/>
      <c r="K12" s="15" t="s">
        <v>32</v>
      </c>
      <c r="L12" s="15"/>
      <c r="M12" s="15"/>
      <c r="N12" s="15"/>
      <c r="O12" s="15"/>
      <c r="P12" s="16"/>
    </row>
    <row r="13" spans="1:17">
      <c r="G13" s="25"/>
      <c r="J13" s="13"/>
      <c r="K13" s="15" t="s">
        <v>33</v>
      </c>
      <c r="L13" s="15"/>
      <c r="M13" s="15"/>
      <c r="N13" s="15"/>
      <c r="O13" s="15"/>
      <c r="P13" s="16"/>
    </row>
    <row r="14" spans="1:17">
      <c r="A14" s="1" t="s">
        <v>7</v>
      </c>
      <c r="G14" s="25"/>
      <c r="J14" s="13"/>
      <c r="K14" s="15" t="s">
        <v>34</v>
      </c>
      <c r="L14" s="15"/>
      <c r="M14" s="15"/>
      <c r="N14" s="15"/>
      <c r="O14" s="15"/>
      <c r="P14" s="16"/>
    </row>
    <row r="15" spans="1:17">
      <c r="A15" t="s">
        <v>8</v>
      </c>
      <c r="B15" s="2">
        <v>0.65300000000000002</v>
      </c>
      <c r="E15" s="2">
        <v>0.50746640349016314</v>
      </c>
      <c r="G15" s="2">
        <f t="shared" ref="G15:G16" si="2">B15-E15</f>
        <v>0.14553359650983688</v>
      </c>
      <c r="H15" t="str">
        <f t="shared" ref="H15:H16" si="3">IF((B15-E15)&gt;=0,"Greater share in local association","Greater share in local market area")</f>
        <v>Greater share in local association</v>
      </c>
      <c r="J15" s="13"/>
      <c r="K15" s="15" t="s">
        <v>35</v>
      </c>
      <c r="L15" s="15"/>
      <c r="M15" s="15"/>
      <c r="N15" s="15"/>
      <c r="O15" s="15"/>
      <c r="P15" s="16"/>
    </row>
    <row r="16" spans="1:17">
      <c r="A16" t="s">
        <v>9</v>
      </c>
      <c r="B16" s="2">
        <v>0.34699999999999998</v>
      </c>
      <c r="E16" s="2">
        <v>0.49253359650983686</v>
      </c>
      <c r="G16" s="2">
        <f t="shared" si="2"/>
        <v>-0.14553359650983688</v>
      </c>
      <c r="H16" t="str">
        <f t="shared" si="3"/>
        <v>Greater share in local market area</v>
      </c>
      <c r="J16" s="13"/>
      <c r="K16" s="15" t="s">
        <v>32</v>
      </c>
      <c r="L16" s="15"/>
      <c r="M16" s="15"/>
      <c r="N16" s="15"/>
      <c r="O16" s="15"/>
      <c r="P16" s="16"/>
    </row>
    <row r="17" spans="1:16">
      <c r="G17" s="25"/>
      <c r="J17" s="13"/>
      <c r="K17" s="15" t="s">
        <v>36</v>
      </c>
      <c r="L17" s="15"/>
      <c r="M17" s="15"/>
      <c r="N17" s="15"/>
      <c r="O17" s="15"/>
      <c r="P17" s="16"/>
    </row>
    <row r="18" spans="1:16">
      <c r="A18" s="1" t="s">
        <v>18</v>
      </c>
      <c r="G18" s="25"/>
      <c r="J18" s="13"/>
      <c r="K18" s="15" t="s">
        <v>37</v>
      </c>
      <c r="L18" s="15"/>
      <c r="M18" s="15"/>
      <c r="N18" s="15"/>
      <c r="O18" s="15"/>
      <c r="P18" s="16"/>
    </row>
    <row r="19" spans="1:16">
      <c r="A19" t="s">
        <v>10</v>
      </c>
      <c r="B19" s="2">
        <v>0.95499999999999996</v>
      </c>
      <c r="E19" s="2">
        <v>0.79499903153506302</v>
      </c>
      <c r="G19" s="2">
        <f t="shared" ref="G19:G22" si="4">B19-E19</f>
        <v>0.16000096846493694</v>
      </c>
      <c r="H19" t="str">
        <f>IF((B19-E19)&gt;=0,"Greater share in local association","Greater share in local market area")</f>
        <v>Greater share in local association</v>
      </c>
      <c r="J19" s="20"/>
      <c r="K19" s="21"/>
      <c r="L19" s="21"/>
      <c r="M19" s="21"/>
      <c r="N19" s="21"/>
      <c r="O19" s="21"/>
      <c r="P19" s="22"/>
    </row>
    <row r="20" spans="1:16">
      <c r="A20" t="s">
        <v>11</v>
      </c>
      <c r="B20" s="2">
        <v>3.6999999999999998E-2</v>
      </c>
      <c r="E20" s="2">
        <v>0.10391167599774948</v>
      </c>
      <c r="G20" s="2">
        <f t="shared" si="4"/>
        <v>-6.691167599774947E-2</v>
      </c>
      <c r="H20" t="str">
        <f t="shared" ref="H20:H22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">
        <v>6.0000000000000001E-3</v>
      </c>
      <c r="E21" s="2">
        <v>6.8724116621625364E-2</v>
      </c>
      <c r="G21" s="2">
        <f t="shared" si="4"/>
        <v>-6.2724116621625359E-2</v>
      </c>
      <c r="H21" t="str">
        <f t="shared" si="5"/>
        <v>Greater share in local market area</v>
      </c>
    </row>
    <row r="22" spans="1:16">
      <c r="A22" s="5" t="s">
        <v>13</v>
      </c>
      <c r="B22" s="6">
        <f>0.002</f>
        <v>2E-3</v>
      </c>
      <c r="C22" s="5"/>
      <c r="D22" s="5"/>
      <c r="E22" s="6">
        <v>3.2365175845562123E-2</v>
      </c>
      <c r="F22" s="5"/>
      <c r="G22" s="6">
        <f t="shared" si="4"/>
        <v>-3.0365175845562122E-2</v>
      </c>
      <c r="H22" s="5" t="str">
        <f t="shared" si="5"/>
        <v>Greater share in local market area</v>
      </c>
    </row>
    <row r="23" spans="1:16" ht="6" customHeight="1">
      <c r="E23"/>
    </row>
    <row r="24" spans="1:16">
      <c r="A24" s="4" t="s">
        <v>19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57F6AAC5-74D2-4D38-8B01-F0551B0D8877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" operator="containsText" id="{63CA67B6-F61D-412F-A32A-BE7FB4D7EA53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m:sqref>H7:H22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547C72-3941-4B37-BFB6-0FFD452864CC}"/>
</file>

<file path=customXml/itemProps2.xml><?xml version="1.0" encoding="utf-8"?>
<ds:datastoreItem xmlns:ds="http://schemas.openxmlformats.org/officeDocument/2006/customXml" ds:itemID="{72CA183B-405A-4E01-8AD3-DEFCC7C214F5}"/>
</file>

<file path=customXml/itemProps3.xml><?xml version="1.0" encoding="utf-8"?>
<ds:datastoreItem xmlns:ds="http://schemas.openxmlformats.org/officeDocument/2006/customXml" ds:itemID="{9C34433E-9EF7-44B6-9FB6-015C5E6A9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2021-04-30T13:30:09Z</cp:lastPrinted>
  <dcterms:created xsi:type="dcterms:W3CDTF">2021-04-27T17:53:16Z</dcterms:created>
  <dcterms:modified xsi:type="dcterms:W3CDTF">2021-06-10T15:01:24Z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