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realtor-my.sharepoint.com/personal/lfrazier_virginiarealtors_org/Documents/"/>
    </mc:Choice>
  </mc:AlternateContent>
  <xr:revisionPtr revIDLastSave="0" documentId="8_{77B6D026-B47A-4228-B37D-1FED078C0CE3}" xr6:coauthVersionLast="47" xr6:coauthVersionMax="47" xr10:uidLastSave="{00000000-0000-0000-0000-000000000000}"/>
  <bookViews>
    <workbookView xWindow="-110" yWindow="-110" windowWidth="19420" windowHeight="11620" xr2:uid="{D8F7111C-ECB2-42F8-A7FD-2799884B45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H21" i="1"/>
  <c r="G21" i="1"/>
  <c r="H20" i="1"/>
  <c r="G20" i="1"/>
  <c r="H19" i="1"/>
  <c r="G19" i="1"/>
  <c r="H18" i="1"/>
  <c r="G18" i="1"/>
  <c r="H15" i="1"/>
  <c r="G15" i="1"/>
  <c r="H14" i="1"/>
  <c r="G14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<sst xmlns="http://schemas.openxmlformats.org/spreadsheetml/2006/main" count="39" uniqueCount="38">
  <si>
    <t>Go to the M1 Dashboard: https://nar.m1.realtor/home</t>
  </si>
  <si>
    <t xml:space="preserve">Share of Local </t>
  </si>
  <si>
    <t>Share of Local Area</t>
  </si>
  <si>
    <t>Sign in using your NRDS login and password</t>
  </si>
  <si>
    <t>Association Members</t>
  </si>
  <si>
    <t>Population (Age 18+)</t>
  </si>
  <si>
    <t>Difference?</t>
  </si>
  <si>
    <t>Click on Analytics &amp; Insights</t>
  </si>
  <si>
    <t>Age</t>
  </si>
  <si>
    <t>Click on Association Demographics (age, gender, race)</t>
  </si>
  <si>
    <t>18-29</t>
  </si>
  <si>
    <t>Enter the percentages in Column B to the left.</t>
  </si>
  <si>
    <t>30-39</t>
  </si>
  <si>
    <t>e.g.</t>
  </si>
  <si>
    <t>40-49</t>
  </si>
  <si>
    <t xml:space="preserve">    For 32.2%, enter .322</t>
  </si>
  <si>
    <t>50-59</t>
  </si>
  <si>
    <t xml:space="preserve">    For 5.8%, enter .058</t>
  </si>
  <si>
    <t>60-69</t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</si>
  <si>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</si>
  <si>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t>70+</t>
  </si>
  <si>
    <t>are relatively more of a particular group in the</t>
  </si>
  <si>
    <t xml:space="preserve">population and less in the association </t>
  </si>
  <si>
    <t>Gender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</si>
  <si>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</si>
  <si>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>Female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</si>
  <si>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</si>
  <si>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t>Male</t>
  </si>
  <si>
    <t xml:space="preserve">local REALTOR association and less in the </t>
  </si>
  <si>
    <t>Race/Ethnicity</t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</si>
  <si>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</si>
  <si>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>White/Caucasian</t>
  </si>
  <si>
    <t>Black/African American</t>
  </si>
  <si>
    <t>Hispanic</t>
  </si>
  <si>
    <t>Asian</t>
  </si>
  <si>
    <t>Other</t>
  </si>
  <si>
    <t>Virginia REALTORS® Demographic Data - 
Census VS M1</t>
  </si>
  <si>
    <t>Source: National Association of Realtors® M1 Demographics Dashboard, U.S. Census Bureau American Community Survey 2021 1-yr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</si>
</sst>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10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3" fillId="0" borderId="0" xfId="0" applyFont="1"/>
    <xf numFmtId="0" fontId="3" fillId="2" borderId="4" xfId="0" applyFont="1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2" borderId="0" xfId="0" quotePrefix="1" applyFill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164" fontId="0" fillId="0" borderId="6" xfId="0" applyNumberFormat="1" applyBorder="1"/>
    <xf numFmtId="164" fontId="0" fillId="0" borderId="6" xfId="1" applyNumberFormat="1" applyFont="1" applyBorder="1"/>
    <xf numFmtId="0" fontId="7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8" fillId="3" borderId="0" xfId="0" applyFont="1" applyFill="1" applyAlignment="1">
      <alignment horizontal="center" wrapText="1"/>
    </xf>
    <xf numFmtId="164" fontId="0" fillId="0" borderId="0" xfId="1" applyNumberFormat="1" applyFont="1" applyFill="1"/>
    <xf numFmtId="164" fontId="0" fillId="0" borderId="6" xfId="1" applyNumberFormat="1" applyFont="1" applyFill="1" applyBorder="1"/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7647-ABB7-48A9-A2FC-18889D81472A}">
  <dimension ref="A1:Q28"/>
  <sheetViews>
    <sheetView tabSelected="1" workbookViewId="0">
      <selection activeCell="Q3" sqref="Q3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54.5" customHeight="1">
      <c r="A1" s="24" t="s">
        <v>36</v>
      </c>
      <c r="B1" s="24"/>
      <c r="C1" s="24"/>
      <c r="D1" s="24"/>
      <c r="E1" s="24"/>
      <c r="F1" s="24"/>
      <c r="G1" s="24"/>
      <c r="H1" s="24"/>
      <c r="J1" s="1"/>
      <c r="K1" s="2"/>
      <c r="L1" s="2"/>
      <c r="M1" s="2"/>
      <c r="N1" s="2"/>
      <c r="O1" s="2"/>
      <c r="P1" s="3"/>
    </row>
    <row r="2" spans="1:17">
      <c r="I2" s="7"/>
      <c r="J2" s="8"/>
      <c r="K2" s="5" t="s">
        <v>0</v>
      </c>
      <c r="L2" s="5"/>
      <c r="M2" s="5"/>
      <c r="N2" s="5"/>
      <c r="O2" s="5"/>
      <c r="P2" s="6"/>
      <c r="Q2" s="7"/>
    </row>
    <row r="3" spans="1:17">
      <c r="B3" s="22" t="s">
        <v>1</v>
      </c>
      <c r="C3" s="22"/>
      <c r="D3" s="9"/>
      <c r="E3" s="22" t="s">
        <v>2</v>
      </c>
      <c r="F3" s="22"/>
      <c r="I3" s="7"/>
      <c r="J3" s="8"/>
      <c r="K3" s="5" t="s">
        <v>3</v>
      </c>
      <c r="L3" s="5"/>
      <c r="M3" s="5"/>
      <c r="N3" s="5"/>
      <c r="O3" s="5"/>
      <c r="P3" s="6"/>
      <c r="Q3" s="7"/>
    </row>
    <row r="4" spans="1:17">
      <c r="A4" s="10"/>
      <c r="B4" s="23" t="s">
        <v>4</v>
      </c>
      <c r="C4" s="23"/>
      <c r="D4" s="11"/>
      <c r="E4" s="23" t="s">
        <v>5</v>
      </c>
      <c r="F4" s="23"/>
      <c r="G4" s="10"/>
      <c r="H4" s="10" t="s">
        <v>6</v>
      </c>
      <c r="I4" s="7"/>
      <c r="J4" s="8"/>
      <c r="K4" s="5" t="s">
        <v>7</v>
      </c>
      <c r="L4" s="5"/>
      <c r="M4" s="5"/>
      <c r="N4" s="5"/>
      <c r="O4" s="5"/>
      <c r="P4" s="6"/>
      <c r="Q4" s="7"/>
    </row>
    <row r="5" spans="1:17">
      <c r="A5" s="12" t="s">
        <v>8</v>
      </c>
      <c r="B5" s="13"/>
      <c r="I5" s="7"/>
      <c r="J5" s="8"/>
      <c r="K5" s="5" t="s">
        <v>9</v>
      </c>
      <c r="L5" s="5"/>
      <c r="M5" s="5"/>
      <c r="N5" s="5"/>
      <c r="O5" s="5"/>
      <c r="P5" s="6"/>
      <c r="Q5" s="7"/>
    </row>
    <row r="6" spans="1:17">
      <c r="A6" t="s">
        <v>10</v>
      </c>
      <c r="B6" s="13">
        <v>6.0999999999999999E-2</v>
      </c>
      <c r="E6" s="25">
        <v>0.20506205498564004</v>
      </c>
      <c r="G6" s="13">
        <f>E6-B6</f>
        <v>0.14406205498564004</v>
      </c>
      <c r="H6" t="str">
        <f t="shared" ref="H6:H11" si="0">IF((B6-E6)&gt;=0,"Greater share in local association","Greater share in local market area")</f>
        <v>Greater share in local market area</v>
      </c>
      <c r="J6" s="4"/>
      <c r="K6" s="5" t="s">
        <v>11</v>
      </c>
      <c r="L6" s="5"/>
      <c r="M6" s="5"/>
      <c r="N6" s="5"/>
      <c r="O6" s="5"/>
      <c r="P6" s="6"/>
    </row>
    <row r="7" spans="1:17">
      <c r="A7" t="s">
        <v>12</v>
      </c>
      <c r="B7" s="13">
        <v>0.16500000000000001</v>
      </c>
      <c r="E7" s="25">
        <v>0.1758319261304267</v>
      </c>
      <c r="G7" s="13">
        <f t="shared" ref="G7:G11" si="1">E7-B7</f>
        <v>1.0831926130426689E-2</v>
      </c>
      <c r="H7" t="str">
        <f t="shared" si="0"/>
        <v>Greater share in local market area</v>
      </c>
      <c r="J7" s="4"/>
      <c r="K7" s="5" t="s">
        <v>13</v>
      </c>
      <c r="L7" s="5"/>
      <c r="M7" s="5"/>
      <c r="N7" s="5"/>
      <c r="O7" s="5"/>
      <c r="P7" s="6"/>
    </row>
    <row r="8" spans="1:17">
      <c r="A8" t="s">
        <v>14</v>
      </c>
      <c r="B8" s="13">
        <v>0.22600000000000001</v>
      </c>
      <c r="E8" s="25">
        <v>0.16313810784361291</v>
      </c>
      <c r="G8" s="13">
        <f t="shared" si="1"/>
        <v>-6.28618921563871E-2</v>
      </c>
      <c r="H8" t="str">
        <f t="shared" si="0"/>
        <v>Greater share in local association</v>
      </c>
      <c r="J8" s="4"/>
      <c r="K8" s="5" t="s">
        <v>15</v>
      </c>
      <c r="L8" s="5"/>
      <c r="M8" s="5"/>
      <c r="N8" s="5"/>
      <c r="O8" s="5"/>
      <c r="P8" s="6"/>
    </row>
    <row r="9" spans="1:17">
      <c r="A9" t="s">
        <v>16</v>
      </c>
      <c r="B9" s="13">
        <v>0.248</v>
      </c>
      <c r="E9" s="25">
        <v>0.16476018777431581</v>
      </c>
      <c r="G9" s="13">
        <f t="shared" si="1"/>
        <v>-8.323981222568419E-2</v>
      </c>
      <c r="H9" t="str">
        <f t="shared" si="0"/>
        <v>Greater share in local association</v>
      </c>
      <c r="J9" s="4"/>
      <c r="K9" s="15" t="s">
        <v>17</v>
      </c>
      <c r="L9" s="5"/>
      <c r="M9" s="5"/>
      <c r="N9" s="5"/>
      <c r="O9" s="5"/>
      <c r="P9" s="6"/>
    </row>
    <row r="10" spans="1:17">
      <c r="A10" t="s">
        <v>18</v>
      </c>
      <c r="B10" s="13">
        <v>0.191</v>
      </c>
      <c r="E10" s="25">
        <v>0.15252861641285737</v>
      </c>
      <c r="G10" s="13">
        <f t="shared" si="1"/>
        <v>-3.8471383587142638E-2</v>
      </c>
      <c r="H10" t="str">
        <f t="shared" si="0"/>
        <v>Greater share in local association</v>
      </c>
      <c r="J10" s="4"/>
      <c r="K10" s="5" t="s">
        <v>19</v>
      </c>
      <c r="L10" s="5"/>
      <c r="M10" s="5"/>
      <c r="N10" s="5"/>
      <c r="O10" s="5"/>
      <c r="P10" s="6"/>
    </row>
    <row r="11" spans="1:17">
      <c r="A11" t="s">
        <v>20</v>
      </c>
      <c r="B11" s="13">
        <v>0.109</v>
      </c>
      <c r="E11" s="25">
        <v>0.13867910685314719</v>
      </c>
      <c r="G11" s="13">
        <f t="shared" si="1"/>
        <v>2.9679106853147189E-2</v>
      </c>
      <c r="H11" t="str">
        <f t="shared" si="0"/>
        <v>Greater share in local market area</v>
      </c>
      <c r="J11" s="4"/>
      <c r="K11" s="5" t="s">
        <v>21</v>
      </c>
      <c r="L11" s="5"/>
      <c r="M11" s="5"/>
      <c r="N11" s="5"/>
      <c r="O11" s="5"/>
      <c r="P11" s="6"/>
    </row>
    <row r="12" spans="1:17">
      <c r="B12" s="13"/>
      <c r="E12" s="25"/>
      <c r="J12" s="4"/>
      <c r="K12" s="5" t="s">
        <v>22</v>
      </c>
      <c r="L12" s="5"/>
      <c r="M12" s="5"/>
      <c r="N12" s="5"/>
      <c r="O12" s="5"/>
      <c r="P12" s="6"/>
    </row>
    <row r="13" spans="1:17">
      <c r="A13" s="12" t="s">
        <v>23</v>
      </c>
      <c r="B13" s="13"/>
      <c r="E13" s="25"/>
      <c r="J13" s="4"/>
      <c r="K13" s="5" t="s">
        <v>24</v>
      </c>
      <c r="L13" s="5"/>
      <c r="M13" s="5"/>
      <c r="N13" s="5"/>
      <c r="O13" s="5"/>
      <c r="P13" s="6"/>
    </row>
    <row r="14" spans="1:17">
      <c r="A14" t="s">
        <v>25</v>
      </c>
      <c r="B14" s="13">
        <v>0.58399999999999996</v>
      </c>
      <c r="E14" s="25">
        <v>0.50546221978150663</v>
      </c>
      <c r="G14" s="13">
        <f t="shared" ref="G14:G15" si="2">E14-B14</f>
        <v>-7.8537780218493336E-2</v>
      </c>
      <c r="H14" t="str">
        <f t="shared" ref="H14:H15" si="3">IF((B14-E14)&gt;=0,"Greater share in local association","Greater share in local market area")</f>
        <v>Greater share in local association</v>
      </c>
      <c r="J14" s="4"/>
      <c r="K14" s="5" t="s">
        <v>26</v>
      </c>
      <c r="L14" s="5"/>
      <c r="M14" s="5"/>
      <c r="N14" s="5"/>
      <c r="O14" s="5"/>
      <c r="P14" s="6"/>
    </row>
    <row r="15" spans="1:17">
      <c r="A15" t="s">
        <v>27</v>
      </c>
      <c r="B15" s="13">
        <v>0.41599999999999998</v>
      </c>
      <c r="E15" s="25">
        <v>0.49453778021849343</v>
      </c>
      <c r="G15" s="13">
        <f t="shared" si="2"/>
        <v>7.8537780218493447E-2</v>
      </c>
      <c r="H15" t="str">
        <f t="shared" si="3"/>
        <v>Greater share in local market area</v>
      </c>
      <c r="J15" s="4"/>
      <c r="K15" s="5" t="s">
        <v>21</v>
      </c>
      <c r="L15" s="5"/>
      <c r="M15" s="5"/>
      <c r="N15" s="5"/>
      <c r="O15" s="5"/>
      <c r="P15" s="6"/>
    </row>
    <row r="16" spans="1:17">
      <c r="B16" s="13"/>
      <c r="E16" s="25"/>
      <c r="J16" s="4"/>
      <c r="K16" s="5" t="s">
        <v>28</v>
      </c>
      <c r="L16" s="5"/>
      <c r="M16" s="5"/>
      <c r="N16" s="5"/>
      <c r="O16" s="5"/>
      <c r="P16" s="6"/>
    </row>
    <row r="17" spans="1:16">
      <c r="A17" s="12" t="s">
        <v>29</v>
      </c>
      <c r="B17" s="13"/>
      <c r="E17" s="25"/>
      <c r="J17" s="4"/>
      <c r="K17" s="5" t="s">
        <v>30</v>
      </c>
      <c r="L17" s="5"/>
      <c r="M17" s="5"/>
      <c r="N17" s="5"/>
      <c r="O17" s="5"/>
      <c r="P17" s="6"/>
    </row>
    <row r="18" spans="1:16">
      <c r="A18" t="s">
        <v>31</v>
      </c>
      <c r="B18" s="13">
        <v>0.77500000000000002</v>
      </c>
      <c r="E18" s="25">
        <v>0.59239674650445007</v>
      </c>
      <c r="G18" s="14">
        <f t="shared" ref="G18:G22" si="4">E18-B18</f>
        <v>-0.18260325349554996</v>
      </c>
      <c r="H18" t="str">
        <f>IF((B18-E18)&gt;=0,"Greater share in local association","Greater share in local market area")</f>
        <v>Greater share in local association</v>
      </c>
      <c r="J18" s="16"/>
      <c r="K18" s="17"/>
      <c r="L18" s="17"/>
      <c r="M18" s="17"/>
      <c r="N18" s="17"/>
      <c r="O18" s="17"/>
      <c r="P18" s="18"/>
    </row>
    <row r="19" spans="1:16">
      <c r="A19" t="s">
        <v>32</v>
      </c>
      <c r="B19" s="13">
        <v>8.7999999999999995E-2</v>
      </c>
      <c r="E19" s="25">
        <v>0.18033714274738338</v>
      </c>
      <c r="G19" s="14">
        <f t="shared" si="4"/>
        <v>9.2337142747383388E-2</v>
      </c>
      <c r="H19" t="str">
        <f t="shared" ref="H19:H22" si="5">IF((B19-E19)&gt;=0,"Greater share in local association","Greater share in local market area")</f>
        <v>Greater share in local market area</v>
      </c>
    </row>
    <row r="20" spans="1:16">
      <c r="A20" t="s">
        <v>33</v>
      </c>
      <c r="B20" s="13">
        <v>0.08</v>
      </c>
      <c r="E20" s="25">
        <v>0.10174984037765986</v>
      </c>
      <c r="G20" s="14">
        <f t="shared" si="4"/>
        <v>2.1749840377659854E-2</v>
      </c>
      <c r="H20" t="str">
        <f t="shared" si="5"/>
        <v>Greater share in local market area</v>
      </c>
    </row>
    <row r="21" spans="1:16">
      <c r="A21" t="s">
        <v>34</v>
      </c>
      <c r="B21" s="13">
        <v>0.05</v>
      </c>
      <c r="E21" s="25">
        <v>6.822278488277507E-2</v>
      </c>
      <c r="G21" s="14">
        <f t="shared" si="4"/>
        <v>1.8222784882775067E-2</v>
      </c>
      <c r="H21" t="str">
        <f t="shared" si="5"/>
        <v>Greater share in local market area</v>
      </c>
    </row>
    <row r="22" spans="1:16">
      <c r="A22" s="10" t="s">
        <v>35</v>
      </c>
      <c r="B22" s="19">
        <v>7.0000000000000001E-3</v>
      </c>
      <c r="C22" s="10"/>
      <c r="D22" s="10"/>
      <c r="E22" s="26">
        <v>5.7293485487731582E-2</v>
      </c>
      <c r="F22" s="10"/>
      <c r="G22" s="20">
        <f t="shared" si="4"/>
        <v>5.0293485487731583E-2</v>
      </c>
      <c r="H22" s="10" t="str">
        <f t="shared" si="5"/>
        <v>Greater share in local market area</v>
      </c>
    </row>
    <row r="23" spans="1:16" ht="8" customHeight="1"/>
    <row r="24" spans="1:16">
      <c r="A24" s="21" t="s">
        <v>37</v>
      </c>
    </row>
    <row r="26" spans="1:16">
      <c r="B26" s="13"/>
      <c r="E26" s="13"/>
    </row>
    <row r="27" spans="1:16">
      <c r="B27" s="13"/>
      <c r="E27" s="13"/>
    </row>
    <row r="28" spans="1:16">
      <c r="B28" s="13"/>
      <c r="E28" s="13"/>
    </row>
  </sheetData>
  <mergeCells count="5">
    <mergeCell ref="B3:C3"/>
    <mergeCell ref="E3:F3"/>
    <mergeCell ref="B4:C4"/>
    <mergeCell ref="E4:F4"/>
    <mergeCell ref="A1:H1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A88CFD9-0B99-40F8-8A14-D95B51F6EF15}">
            <xm:f>NOT(ISERROR(SEARCH($H$8,H6)))</xm:f>
            <xm:f>$H$8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374EC52A-8C87-4A0D-8A69-AF5B179F9E78}">
            <xm:f>NOT(ISERROR(SEARCH($H$6,H6)))</xm:f>
            <xm:f>$H$6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H6:H22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Frazier</dc:creator>
  <cp:lastModifiedBy>Leslie Frazier</cp:lastModifiedBy>
  <dcterms:created xsi:type="dcterms:W3CDTF">2023-08-30T12:44:28Z</dcterms:created>
  <dcterms:modified xsi:type="dcterms:W3CDTF">2023-09-11T19:53:50Z</dcterms:modified>
</cp:coreProperties>
</file>