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Brewer\Downloads\"/>
    </mc:Choice>
  </mc:AlternateContent>
  <xr:revisionPtr revIDLastSave="0" documentId="8_{9FAFF0C4-9965-42B8-9BA7-7221A8E3AB1D}" xr6:coauthVersionLast="47" xr6:coauthVersionMax="47" xr10:uidLastSave="{00000000-0000-0000-0000-000000000000}"/>
  <bookViews>
    <workbookView xWindow="33720" yWindow="2160" windowWidth="29040" windowHeight="1584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<sst xmlns="http://schemas.openxmlformats.org/spreadsheetml/2006/main" count="41" uniqueCount="40">
  <si>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 xml:space="preserve">Dulles Area Association of REALTORS® </t>
  </si>
  <si>
    <t>Loudoun County</t>
  </si>
  <si>
    <t>Instructions for using this table:</t>
  </si>
  <si>
    <t>Go to the M1 Dashboard: https://nar.m1.realtor/home</t>
  </si>
  <si>
    <t xml:space="preserve">Share of Local </t>
  </si>
  <si>
    <t>Share of Local Area</t>
  </si>
  <si>
    <t>Sign in using your NRDS login and password</t>
  </si>
  <si>
    <t>Association Members</t>
  </si>
  <si>
    <t>Population (Age 18+)</t>
  </si>
  <si>
    <t>Difference?</t>
  </si>
  <si>
    <t>Click on Analytics &amp; Insights</t>
  </si>
  <si>
    <t>Age</t>
  </si>
  <si>
    <t>Click on Association Demographics (age, gender, race)</t>
  </si>
  <si>
    <t>18-29</t>
  </si>
  <si>
    <t>Enter the percentages in Column B to the left.</t>
  </si>
  <si>
    <t>30-39</t>
  </si>
  <si>
    <t>e.g.</t>
  </si>
  <si>
    <t>40-49</t>
  </si>
  <si>
    <t xml:space="preserve">    For 32.2%, enter .322</t>
  </si>
  <si>
    <t>50-59</t>
  </si>
  <si>
    <t xml:space="preserve">    For 5.8%, enter .058</t>
  </si>
  <si>
    <t>60-69</t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</si>
  <si>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</si>
  <si>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t>70+</t>
  </si>
  <si>
    <t>are relatively more of a particular group in the</t>
  </si>
  <si>
    <t xml:space="preserve">population and less in the association </t>
  </si>
  <si>
    <t>Gender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</si>
  <si>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</si>
  <si>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>Female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</si>
  <si>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</si>
  <si>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t>Male</t>
  </si>
  <si>
    <t xml:space="preserve">local REALTOR association and less in the </t>
  </si>
  <si>
    <t>Race/Ethnicity</t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</si>
  <si>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</si>
  <si>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>White/Caucasian</t>
  </si>
  <si>
    <t>Black/African American</t>
  </si>
  <si>
    <t>Hispanic</t>
  </si>
  <si>
    <t>Asian</t>
  </si>
  <si>
    <t>Other</t>
  </si>
  <si>
    <t>Source: National Association of Realtors® M1 Demographics Dashboard, U.S. Census Bureau American Community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</si>
</sst>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B13" sqref="B13"/>
    </sheetView>
  </sheetViews>
  <sheetFormatPr defaultRowHeight="14.45"/>
  <cols>
    <col min="1" max="1" width="23" customWidth="1"/>
    <col min="2" max="2" width="15" customWidth="1"/>
    <col min="3" max="4" width="3.140625" customWidth="1"/>
    <col min="5" max="5" width="13" customWidth="1"/>
    <col min="6" max="6" width="5.140625" customWidth="1"/>
    <col min="7" max="7" width="8.42578125" customWidth="1"/>
    <col min="8" max="8" width="29.5703125" bestFit="1" customWidth="1"/>
    <col min="9" max="9" width="3.85546875" customWidth="1"/>
    <col min="10" max="10" width="2.5703125" customWidth="1"/>
    <col min="14" max="14" width="10.42578125" customWidth="1"/>
    <col min="15" max="15" width="10" customWidth="1"/>
    <col min="16" max="16" width="3.85546875" customWidth="1"/>
  </cols>
  <sheetData>
    <row r="1" spans="1:17" ht="15.6">
      <c r="A1" s="2" t="s">
        <v>0</v>
      </c>
      <c r="J1" s="8"/>
      <c r="K1" s="9"/>
      <c r="L1" s="9"/>
      <c r="M1" s="9"/>
      <c r="N1" s="9"/>
      <c r="O1" s="9"/>
      <c r="P1" s="10"/>
    </row>
    <row r="2" spans="1:17">
      <c r="A2" t="s">
        <v>1</v>
      </c>
      <c r="J2" s="11"/>
      <c r="K2" s="12" t="s">
        <v>2</v>
      </c>
      <c r="L2" s="12"/>
      <c r="M2" s="12"/>
      <c r="N2" s="13"/>
      <c r="O2" s="13"/>
      <c r="P2" s="14"/>
    </row>
    <row r="3" spans="1:17">
      <c r="I3" s="7"/>
      <c r="J3" s="15"/>
      <c r="K3" s="13" t="s">
        <v>3</v>
      </c>
      <c r="L3" s="13"/>
      <c r="M3" s="13"/>
      <c r="N3" s="13"/>
      <c r="O3" s="13"/>
      <c r="P3" s="14"/>
      <c r="Q3" s="7"/>
    </row>
    <row r="4" spans="1:17">
      <c r="B4" s="24" t="s">
        <v>4</v>
      </c>
      <c r="C4" s="24"/>
      <c r="D4" s="22"/>
      <c r="E4" s="24" t="s">
        <v>5</v>
      </c>
      <c r="F4" s="24"/>
      <c r="I4" s="7"/>
      <c r="J4" s="15"/>
      <c r="K4" s="13" t="s">
        <v>6</v>
      </c>
      <c r="L4" s="13"/>
      <c r="M4" s="13"/>
      <c r="N4" s="13"/>
      <c r="O4" s="13"/>
      <c r="P4" s="14"/>
      <c r="Q4" s="7"/>
    </row>
    <row r="5" spans="1:17">
      <c r="A5" s="4"/>
      <c r="B5" s="25" t="s">
        <v>7</v>
      </c>
      <c r="C5" s="25"/>
      <c r="D5" s="23"/>
      <c r="E5" s="25" t="s">
        <v>8</v>
      </c>
      <c r="F5" s="25"/>
      <c r="G5" s="4"/>
      <c r="H5" s="4" t="s">
        <v>9</v>
      </c>
      <c r="I5" s="7"/>
      <c r="J5" s="15"/>
      <c r="K5" s="13" t="s">
        <v>10</v>
      </c>
      <c r="L5" s="13"/>
      <c r="M5" s="13"/>
      <c r="N5" s="13"/>
      <c r="O5" s="13"/>
      <c r="P5" s="14"/>
      <c r="Q5" s="7"/>
    </row>
    <row r="6" spans="1:17">
      <c r="A6" s="1" t="s">
        <v>11</v>
      </c>
      <c r="B6" s="20"/>
      <c r="I6" s="7"/>
      <c r="J6" s="15"/>
      <c r="K6" s="13" t="s">
        <v>12</v>
      </c>
      <c r="L6" s="13"/>
      <c r="M6" s="13"/>
      <c r="N6" s="13"/>
      <c r="O6" s="13"/>
      <c r="P6" s="14"/>
      <c r="Q6" s="7"/>
    </row>
    <row r="7" spans="1:17">
      <c r="A7" t="s">
        <v>13</v>
      </c>
      <c r="B7" s="20">
        <v>4.2000000000000003E-2</v>
      </c>
      <c r="E7" s="3">
        <v>0.17179740401326665</v>
      </c>
      <c r="G7" s="20">
        <f>E7-B7</f>
        <v>0.12979740401326664</v>
      </c>
      <c r="H7" t="str">
        <f t="shared" ref="H7:H12" si="0">IF((B7-E7)&gt;=0,"Greater share in local association","Greater share in local market area")</f>
        <v>Greater share in local market area</v>
      </c>
      <c r="J7" s="11"/>
      <c r="K7" s="13" t="s">
        <v>14</v>
      </c>
      <c r="L7" s="13"/>
      <c r="M7" s="13"/>
      <c r="N7" s="13"/>
      <c r="O7" s="13"/>
      <c r="P7" s="14"/>
    </row>
    <row r="8" spans="1:17">
      <c r="A8" t="s">
        <v>15</v>
      </c>
      <c r="B8" s="20">
        <v>0.122</v>
      </c>
      <c r="E8" s="3">
        <v>0.21888904227416084</v>
      </c>
      <c r="G8" s="20">
        <f t="shared" ref="G8:G12" si="1">E8-B8</f>
        <v>9.6889042274160841E-2</v>
      </c>
      <c r="H8" t="str">
        <f t="shared" si="0"/>
        <v>Greater share in local market area</v>
      </c>
      <c r="J8" s="11"/>
      <c r="K8" s="13" t="s">
        <v>16</v>
      </c>
      <c r="L8" s="13"/>
      <c r="M8" s="13"/>
      <c r="N8" s="13"/>
      <c r="O8" s="13"/>
      <c r="P8" s="14"/>
    </row>
    <row r="9" spans="1:17">
      <c r="A9" t="s">
        <v>17</v>
      </c>
      <c r="B9" s="20">
        <v>0.24199999999999999</v>
      </c>
      <c r="E9" s="3">
        <v>0.23764924091988687</v>
      </c>
      <c r="G9" s="20">
        <f t="shared" si="1"/>
        <v>-4.3507590801131202E-3</v>
      </c>
      <c r="H9" t="str">
        <f t="shared" si="0"/>
        <v>Greater share in local association</v>
      </c>
      <c r="J9" s="11"/>
      <c r="K9" s="13" t="s">
        <v>18</v>
      </c>
      <c r="L9" s="13"/>
      <c r="M9" s="13"/>
      <c r="N9" s="13"/>
      <c r="O9" s="13"/>
      <c r="P9" s="14"/>
    </row>
    <row r="10" spans="1:17">
      <c r="A10" t="s">
        <v>19</v>
      </c>
      <c r="B10" s="20">
        <v>0.316</v>
      </c>
      <c r="E10" s="3">
        <v>0.18586755299756116</v>
      </c>
      <c r="G10" s="20">
        <f t="shared" si="1"/>
        <v>-0.13013244700243884</v>
      </c>
      <c r="H10" t="str">
        <f t="shared" si="0"/>
        <v>Greater share in local association</v>
      </c>
      <c r="J10" s="11"/>
      <c r="K10" s="16" t="s">
        <v>20</v>
      </c>
      <c r="L10" s="13"/>
      <c r="M10" s="13"/>
      <c r="N10" s="13"/>
      <c r="O10" s="13"/>
      <c r="P10" s="14"/>
    </row>
    <row r="11" spans="1:17">
      <c r="A11" t="s">
        <v>21</v>
      </c>
      <c r="B11" s="20">
        <v>0.193</v>
      </c>
      <c r="E11" s="3">
        <v>0.10377929511208334</v>
      </c>
      <c r="G11" s="20">
        <f t="shared" si="1"/>
        <v>-8.9220704887916669E-2</v>
      </c>
      <c r="H11" t="str">
        <f t="shared" si="0"/>
        <v>Greater share in local association</v>
      </c>
      <c r="J11" s="11"/>
      <c r="K11" s="13" t="s">
        <v>22</v>
      </c>
      <c r="L11" s="13"/>
      <c r="M11" s="13"/>
      <c r="N11" s="13"/>
      <c r="O11" s="13"/>
      <c r="P11" s="14"/>
    </row>
    <row r="12" spans="1:17">
      <c r="A12" t="s">
        <v>23</v>
      </c>
      <c r="B12" s="20">
        <v>8.4000000000000005E-2</v>
      </c>
      <c r="E12" s="3">
        <v>8.2017464683041136E-2</v>
      </c>
      <c r="G12" s="20">
        <f t="shared" si="1"/>
        <v>-1.9825353169588694E-3</v>
      </c>
      <c r="H12" t="str">
        <f t="shared" si="0"/>
        <v>Greater share in local association</v>
      </c>
      <c r="J12" s="11"/>
      <c r="K12" s="13" t="s">
        <v>24</v>
      </c>
      <c r="L12" s="13"/>
      <c r="M12" s="13"/>
      <c r="N12" s="13"/>
      <c r="O12" s="13"/>
      <c r="P12" s="14"/>
    </row>
    <row r="13" spans="1:17">
      <c r="B13" s="20"/>
      <c r="E13" s="3"/>
      <c r="J13" s="11"/>
      <c r="K13" s="13" t="s">
        <v>25</v>
      </c>
      <c r="L13" s="13"/>
      <c r="M13" s="13"/>
      <c r="N13" s="13"/>
      <c r="O13" s="13"/>
      <c r="P13" s="14"/>
    </row>
    <row r="14" spans="1:17">
      <c r="A14" s="1" t="s">
        <v>26</v>
      </c>
      <c r="B14" s="20"/>
      <c r="E14" s="3"/>
      <c r="J14" s="11"/>
      <c r="K14" s="13" t="s">
        <v>27</v>
      </c>
      <c r="L14" s="13"/>
      <c r="M14" s="13"/>
      <c r="N14" s="13"/>
      <c r="O14" s="13"/>
      <c r="P14" s="14"/>
    </row>
    <row r="15" spans="1:17">
      <c r="A15" t="s">
        <v>28</v>
      </c>
      <c r="B15" s="20">
        <v>0.63800000000000001</v>
      </c>
      <c r="E15" s="3">
        <v>0.50896064959842557</v>
      </c>
      <c r="G15" s="20">
        <f t="shared" ref="G15:G16" si="2">E15-B15</f>
        <v>-0.12903935040157444</v>
      </c>
      <c r="H15" t="str">
        <f t="shared" ref="H15:H16" si="3">IF((B15-E15)&gt;=0,"Greater share in local association","Greater share in local market area")</f>
        <v>Greater share in local association</v>
      </c>
      <c r="J15" s="11"/>
      <c r="K15" s="13" t="s">
        <v>29</v>
      </c>
      <c r="L15" s="13"/>
      <c r="M15" s="13"/>
      <c r="N15" s="13"/>
      <c r="O15" s="13"/>
      <c r="P15" s="14"/>
    </row>
    <row r="16" spans="1:17">
      <c r="A16" t="s">
        <v>30</v>
      </c>
      <c r="B16" s="20">
        <v>0.36199999999999999</v>
      </c>
      <c r="E16" s="3">
        <v>0.49103935040157443</v>
      </c>
      <c r="G16" s="20">
        <f t="shared" si="2"/>
        <v>0.12903935040157444</v>
      </c>
      <c r="H16" t="str">
        <f t="shared" si="3"/>
        <v>Greater share in local market area</v>
      </c>
      <c r="J16" s="11"/>
      <c r="K16" s="13" t="s">
        <v>24</v>
      </c>
      <c r="L16" s="13"/>
      <c r="M16" s="13"/>
      <c r="N16" s="13"/>
      <c r="O16" s="13"/>
      <c r="P16" s="14"/>
    </row>
    <row r="17" spans="1:16">
      <c r="B17" s="20"/>
      <c r="E17" s="3"/>
      <c r="J17" s="11"/>
      <c r="K17" s="13" t="s">
        <v>31</v>
      </c>
      <c r="L17" s="13"/>
      <c r="M17" s="13"/>
      <c r="N17" s="13"/>
      <c r="O17" s="13"/>
      <c r="P17" s="14"/>
    </row>
    <row r="18" spans="1:16">
      <c r="A18" s="1" t="s">
        <v>32</v>
      </c>
      <c r="B18" s="20"/>
      <c r="E18" s="3"/>
      <c r="J18" s="11"/>
      <c r="K18" s="13" t="s">
        <v>33</v>
      </c>
      <c r="L18" s="13"/>
      <c r="M18" s="13"/>
      <c r="N18" s="13"/>
      <c r="O18" s="13"/>
      <c r="P18" s="14"/>
    </row>
    <row r="19" spans="1:16">
      <c r="A19" t="s">
        <v>34</v>
      </c>
      <c r="B19" s="20">
        <v>0.91400000000000003</v>
      </c>
      <c r="E19" s="3">
        <v>0.57945652058489339</v>
      </c>
      <c r="G19" s="3">
        <f t="shared" ref="G19:G23" si="4">E19-B19</f>
        <v>-0.33454347941510665</v>
      </c>
      <c r="H19" t="str">
        <f>IF((B19-E19)&gt;=0,"Greater share in local association","Greater share in local market area")</f>
        <v>Greater share in local association</v>
      </c>
      <c r="J19" s="17"/>
      <c r="K19" s="18"/>
      <c r="L19" s="18"/>
      <c r="M19" s="18"/>
      <c r="N19" s="18"/>
      <c r="O19" s="18"/>
      <c r="P19" s="19"/>
    </row>
    <row r="20" spans="1:16">
      <c r="A20" t="s">
        <v>35</v>
      </c>
      <c r="B20" s="20">
        <v>1.3299999999999999E-2</v>
      </c>
      <c r="E20" s="3">
        <v>7.8127378209144352E-2</v>
      </c>
      <c r="G20" s="3">
        <f t="shared" si="4"/>
        <v>6.482737820914436E-2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36</v>
      </c>
      <c r="B21" s="20">
        <v>1.17E-2</v>
      </c>
      <c r="E21" s="3">
        <v>0.12693929128925041</v>
      </c>
      <c r="G21" s="3">
        <f t="shared" si="4"/>
        <v>0.11523929128925041</v>
      </c>
      <c r="H21" t="str">
        <f t="shared" si="5"/>
        <v>Greater share in local market area</v>
      </c>
    </row>
    <row r="22" spans="1:16">
      <c r="A22" t="s">
        <v>37</v>
      </c>
      <c r="B22" s="20">
        <v>5.3199999999999997E-2</v>
      </c>
      <c r="E22" s="3">
        <v>0.1873719085493411</v>
      </c>
      <c r="G22" s="3">
        <f t="shared" si="4"/>
        <v>0.13417190854934111</v>
      </c>
      <c r="H22" t="str">
        <f t="shared" si="5"/>
        <v>Greater share in local market area</v>
      </c>
    </row>
    <row r="23" spans="1:16">
      <c r="A23" s="4" t="s">
        <v>38</v>
      </c>
      <c r="B23" s="21">
        <v>8.0000000000000002E-3</v>
      </c>
      <c r="C23" s="4"/>
      <c r="D23" s="4"/>
      <c r="E23" s="6">
        <v>2.8104901367370705E-2</v>
      </c>
      <c r="F23" s="4"/>
      <c r="G23" s="6">
        <f t="shared" si="4"/>
        <v>2.0104901367370705E-2</v>
      </c>
      <c r="H23" s="4" t="str">
        <f t="shared" si="5"/>
        <v>Greater share in local market area</v>
      </c>
    </row>
    <row r="24" spans="1:16" ht="8.1" customHeight="1"/>
    <row r="25" spans="1:16">
      <c r="A25" s="5" t="s">
        <v>39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A5A62-A379-4753-B218-6F50159C0003}"/>
</file>

<file path=customXml/itemProps2.xml><?xml version="1.0" encoding="utf-8"?>
<ds:datastoreItem xmlns:ds="http://schemas.openxmlformats.org/officeDocument/2006/customXml" ds:itemID="{A007D9C8-A820-4E16-AC74-CC84C676A98F}"/>
</file>

<file path=customXml/itemProps3.xml><?xml version="1.0" encoding="utf-8"?>
<ds:datastoreItem xmlns:ds="http://schemas.openxmlformats.org/officeDocument/2006/customXml" ds:itemID="{CAFB8E8F-422D-4F65-93AD-64E9DB704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Sturtevant</dc:creator>
  <cp:keywords/>
  <dc:description/>
  <cp:lastModifiedBy>Amanda Brewer</cp:lastModifiedBy>
  <cp:revision/>
  <dcterms:created xsi:type="dcterms:W3CDTF">2021-04-27T17:53:16Z</dcterms:created>
  <dcterms:modified xsi:type="dcterms:W3CDTF">2021-10-14T20:49:17Z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